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<sst xmlns="http://schemas.openxmlformats.org/spreadsheetml/2006/main" count="331" uniqueCount="247">
  <si>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</si>
  <si>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</si>
  <si>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</si>
  <si>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</si>
  <si>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</si>
  <si>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</si>
  <si>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</si>
  <si>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</si>
  <si>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</si>
  <si>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</si>
  <si>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</si>
  <si>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</si>
  <si>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</si>
  <si>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</si>
  <si>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</si>
  <si>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</si>
  <si>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</si>
  <si>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</si>
  <si>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</si>
  <si>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</si>
  <si>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</si>
  <si>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</si>
  <si>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</si>
  <si>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</si>
  <si>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</si>
  <si>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</si>
  <si>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</si>
  <si>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</si>
  <si>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</si>
  <si>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</si>
  <si>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</si>
  <si>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</si>
  <si>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</si>
  <si>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</si>
  <si>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</si>
  <si>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</si>
  <si>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</si>
  <si>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</si>
  <si>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</si>
  <si>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</si>
  <si>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</si>
  <si>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</si>
  <si>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</si>
  <si>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</si>
  <si>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</si>
  <si>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</si>
  <si>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</si>
  <si>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</si>
  <si>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</si>
  <si>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</si>
  <si>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</si>
  <si>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</si>
  <si>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</si>
  <si>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</si>
  <si>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</si>
  <si>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</si>
  <si>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</si>
  <si>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</si>
  <si>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</si>
  <si>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</si>
  <si>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</si>
  <si>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</si>
  <si>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</si>
  <si>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</si>
  <si>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</si>
  <si>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</si>
  <si>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</si>
  <si>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</si>
  <si>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</si>
  <si>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</si>
  <si>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</si>
  <si>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</si>
  <si>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</si>
  <si>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</si>
  <si>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</si>
  <si>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</si>
  <si>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</si>
  <si>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</si>
  <si>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</si>
  <si>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</si>
  <si>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</si>
  <si>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</si>
  <si>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</si>
  <si>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</si>
  <si>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</si>
  <si>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</si>
  <si>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</si>
  <si>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</si>
  <si>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</si>
  <si>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</si>
  <si>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</si>
  <si>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</si>
  <si>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</si>
  <si>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</si>
  <si>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</si>
  <si>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</si>
  <si>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</si>
  <si>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</si>
  <si>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</si>
  <si>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</si>
  <si>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</si>
  <si>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</si>
  <si>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</si>
  <si>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</si>
  <si>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</si>
  <si>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</si>
  <si>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</si>
  <si>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</si>
  <si>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</si>
  <si>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</si>
  <si>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</si>
  <si>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</si>
  <si>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</si>
  <si>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</si>
  <si>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</si>
  <si>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</si>
  <si>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</si>
  <si>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</si>
  <si>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</si>
  <si>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</si>
  <si>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</si>
  <si>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</si>
  <si>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</si>
  <si>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</si>
  <si>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</si>
  <si>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</si>
  <si>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</si>
  <si>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</si>
  <si>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</si>
  <si>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</si>
  <si>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</si>
  <si>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</si>
  <si>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</si>
  <si>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</si>
  <si>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</si>
  <si>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</si>
  <si>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</si>
  <si>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</si>
  <si>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</si>
  <si>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</si>
  <si>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</si>
  <si>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</si>
  <si>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</si>
  <si>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</si>
  <si>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</si>
  <si>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</si>
  <si>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</si>
  <si>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</si>
  <si>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</si>
  <si>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</si>
  <si>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</si>
  <si>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</si>
  <si>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</si>
  <si>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</si>
  <si>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</si>
  <si>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</si>
  <si>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</si>
  <si>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</si>
  <si>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</si>
  <si>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</si>
  <si>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</si>
  <si>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</si>
  <si>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</si>
  <si>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</si>
  <si>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</si>
  <si>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</si>
  <si>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</si>
  <si>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</si>
  <si>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</si>
  <si>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</si>
  <si>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</si>
  <si>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</si>
  <si>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</si>
  <si>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</si>
  <si>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</si>
  <si>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</si>
  <si>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</si>
  <si>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</si>
  <si>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</si>
  <si>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</si>
  <si>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</si>
  <si>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</si>
  <si>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</si>
  <si>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</si>
  <si>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</si>
  <si>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</si>
  <si>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</si>
  <si>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</si>
  <si>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</si>
  <si>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</si>
  <si>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</si>
  <si>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</si>
  <si>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</si>
  <si>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</si>
  <si>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</si>
  <si>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</si>
  <si>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</si>
  <si>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</si>
  <si>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</si>
  <si>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</si>
  <si>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</si>
  <si>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</si>
  <si>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</si>
  <si>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</si>
  <si>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</si>
  <si>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</si>
  <si>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</si>
  <si>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</si>
  <si>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</si>
  <si>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</si>
  <si>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</si>
  <si>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</si>
  <si>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</si>
  <si>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</si>
  <si>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</si>
  <si>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</si>
  <si>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</si>
  <si>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</si>
  <si>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</si>
  <si>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</si>
  <si>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</si>
  <si>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</si>
  <si>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</si>
  <si>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</si>
  <si>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</si>
  <si>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</si>
  <si>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</si>
  <si>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</si>
  <si>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</si>
  <si>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</si>
  <si>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</si>
  <si>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</si>
  <si>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</si>
  <si>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</si>
  <si>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</si>
  <si>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</si>
  <si>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</si>
  <si>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</si>
  <si>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</si>
  <si>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</si>
  <si>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</si>
  <si>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</si>
  <si>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</si>
  <si>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</si>
  <si>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</si>
  <si>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31 დეკემბერი 2019</t>
  </si>
  <si>
    <t>ანგარიშგების პერიოდი: 1 იანვარი 2019 – 31 დეკემბერი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</si>
</sst>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12.December\Tao\To%20send\finansuri%20angarishgebis%20danarti%20N%201%20Tao%20December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12.December\Tao\To%20send\kvartaluri%20statistikuri%20angarishi,%20dazgveva%20(Tao%20December_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244</v>
      </c>
      <c r="E2" s="237" t="s">
        <v>238</v>
      </c>
    </row>
    <row r="3" spans="2:5" s="236" customFormat="1" ht="13.5">
      <c r="B3" s="244" t="s">
        <v>245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2" t="s">
        <v>90</v>
      </c>
      <c r="D9" s="242"/>
      <c r="E9" s="242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617331.7281300001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7386608.408647921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206767.12328767125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2539130.3899748353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0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0.010000000067520887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4778500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0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0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42831.95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0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1000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142950.3829808518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15715119.993021278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2" t="s">
        <v>128</v>
      </c>
      <c r="D30" s="242"/>
      <c r="E30" s="242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4719984.115581632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148193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0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0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545496.7006229521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5413673.816204583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2" t="s">
        <v>151</v>
      </c>
      <c r="D43" s="242"/>
      <c r="E43" s="242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2500000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5206417.905812619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2595028.2694825935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10301446.175295213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15715119.991499797</v>
      </c>
    </row>
    <row r="52" s="187" customFormat="1" ht="13.5"/>
    <row r="53" s="187" customFormat="1" ht="13.5"/>
    <row r="54" spans="3:5" ht="13.5">
      <c r="C54" s="240"/>
      <c r="D54" s="240"/>
      <c r="E54" s="240"/>
    </row>
    <row r="55" spans="3:5" ht="13.5">
      <c r="C55" s="241"/>
      <c r="D55" s="241"/>
      <c r="E55" s="241"/>
    </row>
    <row r="56" spans="3:5" ht="13.5">
      <c r="C56" s="240"/>
      <c r="D56" s="240"/>
      <c r="E56" s="240"/>
    </row>
    <row r="57" spans="3:5" ht="13.5">
      <c r="C57" s="241"/>
      <c r="D57" s="241"/>
      <c r="E57" s="241"/>
    </row>
    <row r="58" spans="3:5" ht="15" customHeight="1">
      <c r="C58" s="240"/>
      <c r="D58" s="240"/>
      <c r="E58" s="240"/>
    </row>
    <row r="59" spans="3:5" ht="13.5">
      <c r="C59" s="241"/>
      <c r="D59" s="241"/>
      <c r="E59" s="241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7" t="s">
        <v>84</v>
      </c>
      <c r="C1" s="247"/>
      <c r="D1" s="232" t="s">
        <v>244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48" t="s">
        <v>168</v>
      </c>
      <c r="E4" s="248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9" t="s">
        <v>169</v>
      </c>
      <c r="D8" s="249"/>
      <c r="E8" s="249"/>
    </row>
    <row r="9" spans="2:5" ht="15" customHeight="1">
      <c r="B9" s="195" t="s">
        <v>91</v>
      </c>
      <c r="C9" s="196">
        <v>1</v>
      </c>
      <c r="D9" s="197" t="s">
        <v>170</v>
      </c>
      <c r="E9" s="198">
        <v>6618896.510066666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0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317276.61746203294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-3985.061300584778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6297634.831304047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2060883.2001352934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0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1410390.2157116937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0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362632.3000000001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3108641.115846987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-281900.05690362275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2907093.658553438</v>
      </c>
    </row>
    <row r="23" spans="3:5" ht="9" customHeight="1">
      <c r="C23" s="171"/>
      <c r="D23" s="209"/>
      <c r="E23" s="173"/>
    </row>
    <row r="24" spans="3:5" ht="15" customHeight="1" thickBot="1">
      <c r="C24" s="249" t="s">
        <v>184</v>
      </c>
      <c r="D24" s="249"/>
      <c r="E24" s="249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3460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0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-33.870982000000026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0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3493.870982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0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-207.55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-207.55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0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3701.420982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2910795.0795354377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9" t="s">
        <v>195</v>
      </c>
      <c r="E45" s="249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9" t="s">
        <v>200</v>
      </c>
      <c r="D51" s="249"/>
      <c r="E51" s="249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696496.4829652092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25001.829726027398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0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411747.9219178081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1133246.2346090446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0" t="s">
        <v>216</v>
      </c>
      <c r="D63" s="250"/>
      <c r="E63" s="250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187922.9448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254658.05999999997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0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0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0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-451127.50923893624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3150332.8001055457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555304.530622952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2595028.2694825935</v>
      </c>
    </row>
    <row r="75" ht="13.5">
      <c r="D75" s="230"/>
    </row>
    <row r="76" spans="3:5" ht="13.5">
      <c r="C76" s="240"/>
      <c r="D76" s="240"/>
      <c r="E76" s="240"/>
    </row>
    <row r="77" spans="3:5" ht="13.5">
      <c r="C77" s="241"/>
      <c r="D77" s="241"/>
      <c r="E77" s="241"/>
    </row>
    <row r="78" spans="3:5" ht="13.5">
      <c r="C78" s="240"/>
      <c r="D78" s="240"/>
      <c r="E78" s="240"/>
    </row>
    <row r="79" spans="3:5" ht="13.5">
      <c r="C79" s="241"/>
      <c r="D79" s="241"/>
      <c r="E79" s="241"/>
    </row>
    <row r="80" spans="3:5" ht="13.5">
      <c r="C80" s="240"/>
      <c r="D80" s="240"/>
      <c r="E80" s="240"/>
    </row>
    <row r="81" spans="3:5" ht="13.5">
      <c r="C81" s="241"/>
      <c r="D81" s="241"/>
      <c r="E81" s="241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2" sqref="D1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0" t="s">
        <v>237</v>
      </c>
      <c r="B1" s="270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243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2019 – 31 დეკემბერი 2019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37"/>
      <c r="B7" s="137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71" t="s">
        <v>23</v>
      </c>
      <c r="B8" s="266" t="s">
        <v>70</v>
      </c>
      <c r="C8" s="277" t="s">
        <v>22</v>
      </c>
      <c r="D8" s="255"/>
      <c r="E8" s="255"/>
      <c r="F8" s="255"/>
      <c r="G8" s="255"/>
      <c r="H8" s="267" t="s">
        <v>240</v>
      </c>
      <c r="I8" s="255" t="s">
        <v>71</v>
      </c>
      <c r="J8" s="255"/>
      <c r="K8" s="255" t="s">
        <v>72</v>
      </c>
      <c r="L8" s="255"/>
      <c r="M8" s="255"/>
      <c r="N8" s="255"/>
      <c r="O8" s="255"/>
      <c r="P8" s="255" t="s">
        <v>73</v>
      </c>
      <c r="Q8" s="255"/>
      <c r="R8" s="255" t="s">
        <v>74</v>
      </c>
      <c r="S8" s="255"/>
      <c r="T8" s="255"/>
      <c r="U8" s="255"/>
      <c r="V8" s="255"/>
      <c r="W8" s="255"/>
      <c r="X8" s="255"/>
      <c r="Y8" s="255"/>
      <c r="Z8" s="255" t="s">
        <v>77</v>
      </c>
      <c r="AA8" s="266"/>
      <c r="AC8" s="254" t="s">
        <v>71</v>
      </c>
      <c r="AD8" s="255"/>
      <c r="AE8" s="255" t="s">
        <v>72</v>
      </c>
      <c r="AF8" s="255"/>
      <c r="AG8" s="255" t="s">
        <v>78</v>
      </c>
      <c r="AH8" s="255"/>
      <c r="AI8" s="255" t="s">
        <v>79</v>
      </c>
      <c r="AJ8" s="255"/>
      <c r="AK8" s="255" t="s">
        <v>77</v>
      </c>
      <c r="AL8" s="266"/>
    </row>
    <row r="9" spans="1:38" s="1" customFormat="1" ht="50.25" customHeight="1">
      <c r="A9" s="272"/>
      <c r="B9" s="274"/>
      <c r="C9" s="276" t="s">
        <v>15</v>
      </c>
      <c r="D9" s="253"/>
      <c r="E9" s="253"/>
      <c r="F9" s="253"/>
      <c r="G9" s="12" t="s">
        <v>16</v>
      </c>
      <c r="H9" s="268"/>
      <c r="I9" s="251" t="s">
        <v>0</v>
      </c>
      <c r="J9" s="251" t="s">
        <v>1</v>
      </c>
      <c r="K9" s="253" t="s">
        <v>0</v>
      </c>
      <c r="L9" s="253"/>
      <c r="M9" s="253"/>
      <c r="N9" s="253"/>
      <c r="O9" s="12" t="s">
        <v>1</v>
      </c>
      <c r="P9" s="251" t="s">
        <v>80</v>
      </c>
      <c r="Q9" s="251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1" t="s">
        <v>17</v>
      </c>
      <c r="AA9" s="258" t="s">
        <v>18</v>
      </c>
      <c r="AC9" s="25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58" t="s">
        <v>18</v>
      </c>
    </row>
    <row r="10" spans="1:38" s="1" customFormat="1" ht="102.75" customHeight="1" thickBot="1">
      <c r="A10" s="273"/>
      <c r="B10" s="275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59"/>
      <c r="AC10" s="257"/>
      <c r="AD10" s="252"/>
      <c r="AE10" s="252"/>
      <c r="AF10" s="252"/>
      <c r="AG10" s="252"/>
      <c r="AH10" s="252"/>
      <c r="AI10" s="252"/>
      <c r="AJ10" s="252"/>
      <c r="AK10" s="252"/>
      <c r="AL10" s="259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1154</v>
      </c>
      <c r="E11" s="90">
        <f t="shared" si="0"/>
        <v>0</v>
      </c>
      <c r="F11" s="90">
        <f t="shared" si="0"/>
        <v>1154</v>
      </c>
      <c r="G11" s="90">
        <f t="shared" si="0"/>
        <v>90</v>
      </c>
      <c r="H11" s="47"/>
      <c r="I11" s="90">
        <f t="shared" si="0"/>
        <v>3460</v>
      </c>
      <c r="J11" s="90">
        <f t="shared" si="0"/>
        <v>0</v>
      </c>
      <c r="K11" s="90">
        <f t="shared" si="0"/>
        <v>0</v>
      </c>
      <c r="L11" s="90">
        <f t="shared" si="0"/>
        <v>3460</v>
      </c>
      <c r="M11" s="90">
        <f t="shared" si="0"/>
        <v>0</v>
      </c>
      <c r="N11" s="75">
        <f>SUM(N12:N15)</f>
        <v>3460</v>
      </c>
      <c r="O11" s="90">
        <f t="shared" si="0"/>
        <v>0</v>
      </c>
      <c r="P11" s="90">
        <f t="shared" si="0"/>
        <v>3493.870982</v>
      </c>
      <c r="Q11" s="90">
        <f t="shared" si="0"/>
        <v>3493.870982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-207.55</v>
      </c>
      <c r="AA11" s="91">
        <f t="shared" si="0"/>
        <v>-207.55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0</v>
      </c>
      <c r="D12" s="93">
        <v>1154</v>
      </c>
      <c r="E12" s="93">
        <v>0</v>
      </c>
      <c r="F12" s="62">
        <f>SUM(C12:E12)</f>
        <v>1154</v>
      </c>
      <c r="G12" s="93">
        <v>90</v>
      </c>
      <c r="H12" s="46"/>
      <c r="I12" s="93">
        <v>3460</v>
      </c>
      <c r="J12" s="93">
        <v>0</v>
      </c>
      <c r="K12" s="93">
        <v>0</v>
      </c>
      <c r="L12" s="93">
        <v>3460</v>
      </c>
      <c r="M12" s="93">
        <v>0</v>
      </c>
      <c r="N12" s="76">
        <f>SUM(K12:M12)</f>
        <v>3460</v>
      </c>
      <c r="O12" s="93">
        <v>0</v>
      </c>
      <c r="P12" s="93">
        <v>3493.870982</v>
      </c>
      <c r="Q12" s="93">
        <v>3493.870982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-207.55</v>
      </c>
      <c r="AA12" s="94">
        <v>-207.55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0</v>
      </c>
      <c r="E16" s="102">
        <v>0</v>
      </c>
      <c r="F16" s="65">
        <f>SUM(C16:E16)</f>
        <v>0</v>
      </c>
      <c r="G16" s="102">
        <v>0</v>
      </c>
      <c r="H16" s="47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79">
        <f>SUM(K16:M16)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65">
        <f>SUM(R16:T16)</f>
        <v>0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0</v>
      </c>
      <c r="AA16" s="103">
        <v>0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791</v>
      </c>
      <c r="D17" s="90">
        <f>SUM(D18:D19)</f>
        <v>0</v>
      </c>
      <c r="E17" s="90">
        <f>SUM(E18:E19)</f>
        <v>347</v>
      </c>
      <c r="F17" s="66">
        <f>SUM(F18:F19)</f>
        <v>1138</v>
      </c>
      <c r="G17" s="90">
        <f>SUM(G18:G19)</f>
        <v>687</v>
      </c>
      <c r="H17" s="50"/>
      <c r="I17" s="90">
        <f aca="true" t="shared" si="1" ref="I17:AA17">SUM(I18:I19)</f>
        <v>21968.545795000013</v>
      </c>
      <c r="J17" s="90">
        <f t="shared" si="1"/>
        <v>0</v>
      </c>
      <c r="K17" s="90">
        <f t="shared" si="1"/>
        <v>20132.878994000042</v>
      </c>
      <c r="L17" s="90">
        <f t="shared" si="1"/>
        <v>0</v>
      </c>
      <c r="M17" s="90">
        <f t="shared" si="1"/>
        <v>1724.5900000000079</v>
      </c>
      <c r="N17" s="75">
        <f t="shared" si="1"/>
        <v>21857.46899400005</v>
      </c>
      <c r="O17" s="90">
        <f t="shared" si="1"/>
        <v>0</v>
      </c>
      <c r="P17" s="90">
        <f t="shared" si="1"/>
        <v>28212.934447999934</v>
      </c>
      <c r="Q17" s="90">
        <f t="shared" si="1"/>
        <v>28212.934447999934</v>
      </c>
      <c r="R17" s="90">
        <f t="shared" si="1"/>
        <v>0</v>
      </c>
      <c r="S17" s="90">
        <f t="shared" si="1"/>
        <v>0</v>
      </c>
      <c r="T17" s="90">
        <f t="shared" si="1"/>
        <v>10000</v>
      </c>
      <c r="U17" s="66">
        <f t="shared" si="1"/>
        <v>10000</v>
      </c>
      <c r="V17" s="90">
        <f t="shared" si="1"/>
        <v>0</v>
      </c>
      <c r="W17" s="90">
        <f t="shared" si="1"/>
        <v>0</v>
      </c>
      <c r="X17" s="90">
        <f t="shared" si="1"/>
        <v>10000</v>
      </c>
      <c r="Y17" s="66">
        <f t="shared" si="1"/>
        <v>10000</v>
      </c>
      <c r="Z17" s="90">
        <f t="shared" si="1"/>
        <v>9508.913272850023</v>
      </c>
      <c r="AA17" s="91">
        <f t="shared" si="1"/>
        <v>9508.913272850023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0</v>
      </c>
      <c r="D18" s="105">
        <v>0</v>
      </c>
      <c r="E18" s="105">
        <v>0</v>
      </c>
      <c r="F18" s="67">
        <f>SUM(C18:E18)</f>
        <v>0</v>
      </c>
      <c r="G18" s="105">
        <v>0</v>
      </c>
      <c r="H18" s="49"/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80">
        <f>SUM(K18:M18)</f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791</v>
      </c>
      <c r="D19" s="108">
        <v>0</v>
      </c>
      <c r="E19" s="108">
        <v>347</v>
      </c>
      <c r="F19" s="68">
        <f>SUM(C19:E19)</f>
        <v>1138</v>
      </c>
      <c r="G19" s="108">
        <v>687</v>
      </c>
      <c r="H19" s="48"/>
      <c r="I19" s="108">
        <v>21968.545795000013</v>
      </c>
      <c r="J19" s="108">
        <v>0</v>
      </c>
      <c r="K19" s="108">
        <v>20132.878994000042</v>
      </c>
      <c r="L19" s="108">
        <v>0</v>
      </c>
      <c r="M19" s="108">
        <v>1724.5900000000079</v>
      </c>
      <c r="N19" s="81">
        <f>SUM(K19:M19)</f>
        <v>21857.46899400005</v>
      </c>
      <c r="O19" s="108">
        <v>0</v>
      </c>
      <c r="P19" s="108">
        <v>28212.934447999934</v>
      </c>
      <c r="Q19" s="108">
        <v>28212.934447999934</v>
      </c>
      <c r="R19" s="108">
        <v>0</v>
      </c>
      <c r="S19" s="108">
        <v>0</v>
      </c>
      <c r="T19" s="108">
        <v>10000</v>
      </c>
      <c r="U19" s="68">
        <f>SUM(R19:T19)</f>
        <v>10000</v>
      </c>
      <c r="V19" s="108">
        <v>0</v>
      </c>
      <c r="W19" s="108">
        <v>0</v>
      </c>
      <c r="X19" s="108">
        <v>10000</v>
      </c>
      <c r="Y19" s="68">
        <f>SUM(V19:X19)</f>
        <v>10000</v>
      </c>
      <c r="Z19" s="108">
        <v>9508.913272850023</v>
      </c>
      <c r="AA19" s="109">
        <v>9508.913272850023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0</v>
      </c>
      <c r="D20" s="111">
        <v>0</v>
      </c>
      <c r="E20" s="111">
        <v>0</v>
      </c>
      <c r="F20" s="69">
        <f>SUM(C20:E20)</f>
        <v>0</v>
      </c>
      <c r="G20" s="111">
        <v>0</v>
      </c>
      <c r="H20" s="47"/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82">
        <f>SUM(K20:M20)</f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5958</v>
      </c>
      <c r="D21" s="90">
        <f t="shared" si="3"/>
        <v>0</v>
      </c>
      <c r="E21" s="90">
        <f t="shared" si="3"/>
        <v>427</v>
      </c>
      <c r="F21" s="66">
        <f t="shared" si="3"/>
        <v>6385</v>
      </c>
      <c r="G21" s="90">
        <f t="shared" si="3"/>
        <v>4635</v>
      </c>
      <c r="H21" s="90">
        <f t="shared" si="3"/>
        <v>6385</v>
      </c>
      <c r="I21" s="90">
        <f t="shared" si="3"/>
        <v>4317970.259755002</v>
      </c>
      <c r="J21" s="90">
        <f t="shared" si="3"/>
        <v>0</v>
      </c>
      <c r="K21" s="90">
        <f t="shared" si="3"/>
        <v>4107422.237868019</v>
      </c>
      <c r="L21" s="90">
        <f t="shared" si="3"/>
        <v>-1514.010421</v>
      </c>
      <c r="M21" s="90">
        <f t="shared" si="3"/>
        <v>29928.83803300004</v>
      </c>
      <c r="N21" s="75">
        <f t="shared" si="3"/>
        <v>4135837.065480019</v>
      </c>
      <c r="O21" s="90">
        <f t="shared" si="3"/>
        <v>0</v>
      </c>
      <c r="P21" s="90">
        <f t="shared" si="3"/>
        <v>3796316.6418120316</v>
      </c>
      <c r="Q21" s="90">
        <f t="shared" si="3"/>
        <v>3792331.580511447</v>
      </c>
      <c r="R21" s="90">
        <f t="shared" si="3"/>
        <v>1616179.6094999993</v>
      </c>
      <c r="S21" s="90">
        <f t="shared" si="3"/>
        <v>0</v>
      </c>
      <c r="T21" s="90">
        <f t="shared" si="3"/>
        <v>116399.92000000001</v>
      </c>
      <c r="U21" s="66">
        <f t="shared" si="3"/>
        <v>1732579.5294999992</v>
      </c>
      <c r="V21" s="90">
        <f t="shared" si="3"/>
        <v>1616179.6094999993</v>
      </c>
      <c r="W21" s="90">
        <f t="shared" si="3"/>
        <v>0</v>
      </c>
      <c r="X21" s="90">
        <f t="shared" si="3"/>
        <v>116399.92000000001</v>
      </c>
      <c r="Y21" s="66">
        <f t="shared" si="3"/>
        <v>1732579.5294999992</v>
      </c>
      <c r="Z21" s="90">
        <f t="shared" si="3"/>
        <v>2791967.9578100047</v>
      </c>
      <c r="AA21" s="91">
        <f t="shared" si="3"/>
        <v>2791967.9578100047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5958</v>
      </c>
      <c r="D22" s="93">
        <v>0</v>
      </c>
      <c r="E22" s="93">
        <v>427</v>
      </c>
      <c r="F22" s="62">
        <f>SUM(C22:E22)</f>
        <v>6385</v>
      </c>
      <c r="G22" s="93">
        <v>4635</v>
      </c>
      <c r="H22" s="93">
        <f>F22</f>
        <v>6385</v>
      </c>
      <c r="I22" s="93">
        <v>4317970.259755002</v>
      </c>
      <c r="J22" s="93">
        <v>0</v>
      </c>
      <c r="K22" s="93">
        <v>4107422.237868019</v>
      </c>
      <c r="L22" s="93">
        <v>-1514.010421</v>
      </c>
      <c r="M22" s="93">
        <v>29928.83803300004</v>
      </c>
      <c r="N22" s="76">
        <f>SUM(K22:M22)</f>
        <v>4135837.065480019</v>
      </c>
      <c r="O22" s="93">
        <v>0</v>
      </c>
      <c r="P22" s="93">
        <v>3796316.6418120316</v>
      </c>
      <c r="Q22" s="93">
        <v>3792331.580511447</v>
      </c>
      <c r="R22" s="93">
        <v>1616179.6094999993</v>
      </c>
      <c r="S22" s="93">
        <v>0</v>
      </c>
      <c r="T22" s="93">
        <v>116399.92000000001</v>
      </c>
      <c r="U22" s="62">
        <f>SUM(R22:T22)</f>
        <v>1732579.5294999992</v>
      </c>
      <c r="V22" s="93">
        <v>1616179.6094999993</v>
      </c>
      <c r="W22" s="93">
        <v>0</v>
      </c>
      <c r="X22" s="93">
        <v>116399.92000000001</v>
      </c>
      <c r="Y22" s="62">
        <f>SUM(V22:X22)</f>
        <v>1732579.5294999992</v>
      </c>
      <c r="Z22" s="93">
        <v>2791967.9578100047</v>
      </c>
      <c r="AA22" s="94">
        <v>2791967.9578100047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9052</v>
      </c>
      <c r="D24" s="114">
        <f t="shared" si="5"/>
        <v>949281</v>
      </c>
      <c r="E24" s="114">
        <f t="shared" si="5"/>
        <v>347</v>
      </c>
      <c r="F24" s="70">
        <f t="shared" si="5"/>
        <v>958680</v>
      </c>
      <c r="G24" s="114">
        <f t="shared" si="5"/>
        <v>69373</v>
      </c>
      <c r="H24" s="114">
        <f t="shared" si="5"/>
        <v>958680</v>
      </c>
      <c r="I24" s="114">
        <f t="shared" si="5"/>
        <v>2463501.9132206473</v>
      </c>
      <c r="J24" s="114">
        <f t="shared" si="5"/>
        <v>0</v>
      </c>
      <c r="K24" s="114">
        <f t="shared" si="5"/>
        <v>208982.15903764704</v>
      </c>
      <c r="L24" s="114">
        <f t="shared" si="5"/>
        <v>2244586.986555</v>
      </c>
      <c r="M24" s="114">
        <f t="shared" si="5"/>
        <v>6901.830000000038</v>
      </c>
      <c r="N24" s="15">
        <f t="shared" si="5"/>
        <v>2460470.975592647</v>
      </c>
      <c r="O24" s="114">
        <f t="shared" si="5"/>
        <v>0</v>
      </c>
      <c r="P24" s="114">
        <f t="shared" si="5"/>
        <v>2476346.8969778996</v>
      </c>
      <c r="Q24" s="114">
        <f t="shared" si="5"/>
        <v>2476346.8969778996</v>
      </c>
      <c r="R24" s="114">
        <f t="shared" si="5"/>
        <v>174645.5871058823</v>
      </c>
      <c r="S24" s="114">
        <f t="shared" si="5"/>
        <v>137938.08352941176</v>
      </c>
      <c r="T24" s="114">
        <f t="shared" si="5"/>
        <v>5720</v>
      </c>
      <c r="U24" s="70">
        <f t="shared" si="5"/>
        <v>318303.67063529405</v>
      </c>
      <c r="V24" s="114">
        <f t="shared" si="5"/>
        <v>174645.5871058823</v>
      </c>
      <c r="W24" s="114">
        <f t="shared" si="5"/>
        <v>137938.08352941176</v>
      </c>
      <c r="X24" s="114">
        <f t="shared" si="5"/>
        <v>5720</v>
      </c>
      <c r="Y24" s="70">
        <f t="shared" si="5"/>
        <v>318303.67063529405</v>
      </c>
      <c r="Z24" s="114">
        <f t="shared" si="5"/>
        <v>307205.8447641312</v>
      </c>
      <c r="AA24" s="115">
        <f t="shared" si="5"/>
        <v>307205.8447641312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7849</v>
      </c>
      <c r="D25" s="93">
        <v>948501</v>
      </c>
      <c r="E25" s="93">
        <v>0</v>
      </c>
      <c r="F25" s="62">
        <f>SUM(C25:E25)</f>
        <v>956350</v>
      </c>
      <c r="G25" s="93">
        <v>67595</v>
      </c>
      <c r="H25" s="93">
        <f>F25</f>
        <v>956350</v>
      </c>
      <c r="I25" s="93">
        <v>2261522.856617647</v>
      </c>
      <c r="J25" s="93">
        <v>0</v>
      </c>
      <c r="K25" s="93">
        <v>60070.29411764704</v>
      </c>
      <c r="L25" s="93">
        <v>2201452.5625</v>
      </c>
      <c r="M25" s="93">
        <v>0</v>
      </c>
      <c r="N25" s="76">
        <f>SUM(K25:M25)</f>
        <v>2261522.856617647</v>
      </c>
      <c r="O25" s="93">
        <v>0</v>
      </c>
      <c r="P25" s="93">
        <v>2238007.791474898</v>
      </c>
      <c r="Q25" s="93">
        <v>2238007.791474898</v>
      </c>
      <c r="R25" s="93">
        <v>8664.727205882353</v>
      </c>
      <c r="S25" s="93">
        <v>114147.31352941177</v>
      </c>
      <c r="T25" s="93">
        <v>0</v>
      </c>
      <c r="U25" s="62">
        <f>SUM(R25:T25)</f>
        <v>122812.04073529413</v>
      </c>
      <c r="V25" s="93">
        <v>8664.727205882353</v>
      </c>
      <c r="W25" s="93">
        <v>114147.31352941177</v>
      </c>
      <c r="X25" s="93">
        <v>0</v>
      </c>
      <c r="Y25" s="62">
        <f>SUM(V25:X25)</f>
        <v>122812.04073529413</v>
      </c>
      <c r="Z25" s="93">
        <v>130580.12283088174</v>
      </c>
      <c r="AA25" s="94">
        <v>130580.12283088174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1203</v>
      </c>
      <c r="D26" s="129">
        <v>780</v>
      </c>
      <c r="E26" s="129">
        <v>347</v>
      </c>
      <c r="F26" s="60">
        <f>SUM(C26:E26)</f>
        <v>2330</v>
      </c>
      <c r="G26" s="129">
        <v>1778</v>
      </c>
      <c r="H26" s="129">
        <f>F26</f>
        <v>2330</v>
      </c>
      <c r="I26" s="129">
        <v>201979.05660299998</v>
      </c>
      <c r="J26" s="129">
        <v>0</v>
      </c>
      <c r="K26" s="129">
        <v>148911.86492</v>
      </c>
      <c r="L26" s="129">
        <v>43134.424054999996</v>
      </c>
      <c r="M26" s="129">
        <v>6901.830000000038</v>
      </c>
      <c r="N26" s="57">
        <f>SUM(K26:M26)</f>
        <v>198948.11897500002</v>
      </c>
      <c r="O26" s="129">
        <v>0</v>
      </c>
      <c r="P26" s="129">
        <v>238339.1055030019</v>
      </c>
      <c r="Q26" s="129">
        <v>238339.1055030019</v>
      </c>
      <c r="R26" s="129">
        <v>165980.85989999995</v>
      </c>
      <c r="S26" s="129">
        <v>23790.77</v>
      </c>
      <c r="T26" s="129">
        <v>5720</v>
      </c>
      <c r="U26" s="60">
        <f>SUM(R26:T26)</f>
        <v>195491.62989999994</v>
      </c>
      <c r="V26" s="129">
        <v>165980.85989999995</v>
      </c>
      <c r="W26" s="129">
        <v>23790.77</v>
      </c>
      <c r="X26" s="129">
        <v>5720</v>
      </c>
      <c r="Y26" s="60">
        <f>SUM(V26:X26)</f>
        <v>195491.62989999994</v>
      </c>
      <c r="Z26" s="129">
        <v>176625.72193324944</v>
      </c>
      <c r="AA26" s="130">
        <v>176625.72193324944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0</v>
      </c>
      <c r="D27" s="119">
        <v>0</v>
      </c>
      <c r="E27" s="119">
        <v>0</v>
      </c>
      <c r="F27" s="71">
        <f>SUM(C27:E27)</f>
        <v>0</v>
      </c>
      <c r="G27" s="119">
        <v>0</v>
      </c>
      <c r="H27" s="48"/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83">
        <f>SUM(K27:M27)</f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0</v>
      </c>
      <c r="AA27" s="120">
        <v>0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0</v>
      </c>
      <c r="D37" s="117">
        <v>0</v>
      </c>
      <c r="E37" s="117">
        <v>0</v>
      </c>
      <c r="F37" s="73">
        <f>SUM(C37:E37)</f>
        <v>0</v>
      </c>
      <c r="G37" s="117">
        <v>0</v>
      </c>
      <c r="H37" s="50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85">
        <f>SUM(K37:M37)</f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73">
        <f>SUM(R37:T37)</f>
        <v>0</v>
      </c>
      <c r="V37" s="117">
        <v>0</v>
      </c>
      <c r="W37" s="117">
        <v>0</v>
      </c>
      <c r="X37" s="117">
        <v>0</v>
      </c>
      <c r="Y37" s="73">
        <f>SUM(V37:X37)</f>
        <v>0</v>
      </c>
      <c r="Z37" s="117">
        <v>0</v>
      </c>
      <c r="AA37" s="118">
        <v>0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0</v>
      </c>
      <c r="D38" s="111">
        <v>87</v>
      </c>
      <c r="E38" s="111">
        <v>0</v>
      </c>
      <c r="F38" s="69">
        <f>SUM(C38:E38)</f>
        <v>87</v>
      </c>
      <c r="G38" s="111">
        <v>5</v>
      </c>
      <c r="H38" s="51"/>
      <c r="I38" s="111">
        <v>261</v>
      </c>
      <c r="J38" s="111">
        <v>0</v>
      </c>
      <c r="K38" s="111">
        <v>0</v>
      </c>
      <c r="L38" s="111">
        <v>261</v>
      </c>
      <c r="M38" s="111">
        <v>0</v>
      </c>
      <c r="N38" s="82">
        <f>SUM(K38:M38)</f>
        <v>261</v>
      </c>
      <c r="O38" s="111">
        <v>0</v>
      </c>
      <c r="P38" s="111">
        <v>265.838713</v>
      </c>
      <c r="Q38" s="111">
        <v>265.838713</v>
      </c>
      <c r="R38" s="111">
        <v>0</v>
      </c>
      <c r="S38" s="111">
        <v>0</v>
      </c>
      <c r="T38" s="111">
        <v>0</v>
      </c>
      <c r="U38" s="69">
        <f>SUM(R38:T38)</f>
        <v>0</v>
      </c>
      <c r="V38" s="111">
        <v>0</v>
      </c>
      <c r="W38" s="111">
        <v>0</v>
      </c>
      <c r="X38" s="111">
        <v>0</v>
      </c>
      <c r="Y38" s="69">
        <f>SUM(V38:X38)</f>
        <v>0</v>
      </c>
      <c r="Z38" s="111">
        <v>-22.500000000000004</v>
      </c>
      <c r="AA38" s="112">
        <v>-22.500000000000004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0</v>
      </c>
      <c r="D42" s="129">
        <v>0</v>
      </c>
      <c r="E42" s="129">
        <v>0</v>
      </c>
      <c r="F42" s="60">
        <f>SUM(C42:E42)</f>
        <v>0</v>
      </c>
      <c r="G42" s="129">
        <v>0</v>
      </c>
      <c r="H42" s="127"/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57">
        <f>SUM(K42:M42)</f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0</v>
      </c>
      <c r="D43" s="119">
        <v>0</v>
      </c>
      <c r="E43" s="119">
        <v>0</v>
      </c>
      <c r="F43" s="71">
        <f>SUM(C43:E43)</f>
        <v>0</v>
      </c>
      <c r="G43" s="119">
        <v>0</v>
      </c>
      <c r="H43" s="48"/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83">
        <f>SUM(K43:M43)</f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470</v>
      </c>
      <c r="E44" s="111">
        <v>0</v>
      </c>
      <c r="F44" s="69">
        <f>SUM(C44:E44)</f>
        <v>470</v>
      </c>
      <c r="G44" s="111">
        <v>36</v>
      </c>
      <c r="H44" s="51"/>
      <c r="I44" s="111">
        <v>470</v>
      </c>
      <c r="J44" s="111">
        <v>0</v>
      </c>
      <c r="K44" s="111">
        <v>0</v>
      </c>
      <c r="L44" s="111">
        <v>470</v>
      </c>
      <c r="M44" s="111">
        <v>0</v>
      </c>
      <c r="N44" s="82">
        <f>SUM(K44:M44)</f>
        <v>470</v>
      </c>
      <c r="O44" s="111">
        <v>0</v>
      </c>
      <c r="P44" s="111">
        <v>477.580647</v>
      </c>
      <c r="Q44" s="111">
        <v>477.580647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-19.1</v>
      </c>
      <c r="AA44" s="112">
        <v>-19.1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0</v>
      </c>
      <c r="D46" s="132">
        <v>0</v>
      </c>
      <c r="E46" s="132">
        <v>0</v>
      </c>
      <c r="F46" s="61">
        <f>SUM(C46:E46)</f>
        <v>0</v>
      </c>
      <c r="G46" s="132">
        <v>0</v>
      </c>
      <c r="H46" s="49"/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58">
        <f>SUM(K46:M46)</f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0</v>
      </c>
      <c r="AA46" s="133">
        <v>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0</v>
      </c>
      <c r="D47" s="96">
        <v>0</v>
      </c>
      <c r="E47" s="96">
        <v>0</v>
      </c>
      <c r="F47" s="63">
        <f>SUM(C47:E47)</f>
        <v>0</v>
      </c>
      <c r="G47" s="96">
        <v>0</v>
      </c>
      <c r="H47" s="127"/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7">
        <f>SUM(K47:M47)</f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0</v>
      </c>
      <c r="D48" s="119">
        <v>0</v>
      </c>
      <c r="E48" s="119">
        <v>0</v>
      </c>
      <c r="F48" s="71">
        <f>SUM(C48:E48)</f>
        <v>0</v>
      </c>
      <c r="G48" s="119">
        <v>0</v>
      </c>
      <c r="H48" s="127"/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83">
        <f>SUM(K48:M48)</f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0</v>
      </c>
      <c r="AA48" s="120">
        <v>0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0" t="s">
        <v>69</v>
      </c>
      <c r="B50" s="261"/>
      <c r="C50" s="38">
        <f>C11+C16+C17+C20+C21+C24+C28+C29+C30+C33+C34+C37+C38+C39+C40+C44+C45+C49</f>
        <v>15801</v>
      </c>
      <c r="D50" s="15">
        <f aca="true" t="shared" si="15" ref="D50:AL50">D11+D16+D17+D20+D21+D24+D28+D29+D30+D33+D34+D37+D38+D39+D40+D44+D45+D49</f>
        <v>950992</v>
      </c>
      <c r="E50" s="15">
        <f t="shared" si="15"/>
        <v>1121</v>
      </c>
      <c r="F50" s="15">
        <f t="shared" si="15"/>
        <v>967914</v>
      </c>
      <c r="G50" s="15">
        <f t="shared" si="15"/>
        <v>74826</v>
      </c>
      <c r="H50" s="15">
        <f t="shared" si="15"/>
        <v>965065</v>
      </c>
      <c r="I50" s="15">
        <f t="shared" si="15"/>
        <v>6807631.718770649</v>
      </c>
      <c r="J50" s="15">
        <f t="shared" si="15"/>
        <v>0</v>
      </c>
      <c r="K50" s="15">
        <f t="shared" si="15"/>
        <v>4336537.275899666</v>
      </c>
      <c r="L50" s="15">
        <f t="shared" si="15"/>
        <v>2247263.976134</v>
      </c>
      <c r="M50" s="15">
        <f t="shared" si="15"/>
        <v>38555.258033000086</v>
      </c>
      <c r="N50" s="15">
        <f t="shared" si="15"/>
        <v>6622356.510066666</v>
      </c>
      <c r="O50" s="15">
        <f t="shared" si="15"/>
        <v>0</v>
      </c>
      <c r="P50" s="15">
        <f t="shared" si="15"/>
        <v>6305113.76357993</v>
      </c>
      <c r="Q50" s="15">
        <f t="shared" si="15"/>
        <v>6301128.702279346</v>
      </c>
      <c r="R50" s="15">
        <f t="shared" si="15"/>
        <v>1790825.1966058817</v>
      </c>
      <c r="S50" s="15">
        <f t="shared" si="15"/>
        <v>137938.08352941176</v>
      </c>
      <c r="T50" s="15">
        <f t="shared" si="15"/>
        <v>132119.92</v>
      </c>
      <c r="U50" s="15">
        <f t="shared" si="15"/>
        <v>2060883.2001352934</v>
      </c>
      <c r="V50" s="15">
        <f t="shared" si="15"/>
        <v>1790825.1966058817</v>
      </c>
      <c r="W50" s="15">
        <f t="shared" si="15"/>
        <v>137938.08352941176</v>
      </c>
      <c r="X50" s="15">
        <f t="shared" si="15"/>
        <v>132119.92</v>
      </c>
      <c r="Y50" s="15">
        <f t="shared" si="15"/>
        <v>2060883.2001352934</v>
      </c>
      <c r="Z50" s="15">
        <f t="shared" si="15"/>
        <v>3108433.5658469857</v>
      </c>
      <c r="AA50" s="16">
        <f t="shared" si="15"/>
        <v>3108433.5658469857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Teona Jikia</cp:lastModifiedBy>
  <cp:lastPrinted>2017-10-18T12:38:28Z</cp:lastPrinted>
  <dcterms:created xsi:type="dcterms:W3CDTF">1996-10-14T23:33:28Z</dcterms:created>
  <dcterms:modified xsi:type="dcterms:W3CDTF">2020-03-15T09:24:23Z</dcterms:modified>
  <cp:category/>
  <cp:version/>
  <cp:contentType/>
  <cp:contentStatus/>
</cp:coreProperties>
</file>